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sudk.sharepoint.com/sites/CISUSekretariat/Delte dokumenter/General/08_Forening og Bestyrelse/02_Bestyrelse/A Møder og referater/Moedeindkald 2026/Bestyrelsesmøde 2026.03.18/Bilag/"/>
    </mc:Choice>
  </mc:AlternateContent>
  <xr:revisionPtr revIDLastSave="10" documentId="8_{296C3C9F-7E50-490D-9A6D-4A510B8D2DD0}" xr6:coauthVersionLast="47" xr6:coauthVersionMax="47" xr10:uidLastSave="{1EE3AB48-7DCE-4F38-A51F-18405455A8CF}"/>
  <bookViews>
    <workbookView xWindow="23040" yWindow="0" windowWidth="15360" windowHeight="16680" tabRatio="945" xr2:uid="{58F6211B-210A-4965-9820-1F4D4D92A62C}"/>
  </bookViews>
  <sheets>
    <sheet name="CISU Opd. Budg 2026 + Est 2027" sheetId="1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13" l="1"/>
  <c r="J30" i="13"/>
  <c r="H30" i="13"/>
  <c r="F30" i="13"/>
  <c r="D30" i="13"/>
  <c r="B30" i="13"/>
  <c r="D10" i="13" l="1"/>
  <c r="H10" i="13"/>
  <c r="L22" i="13"/>
  <c r="J22" i="13"/>
  <c r="J32" i="13" s="1"/>
  <c r="H22" i="13"/>
  <c r="H32" i="13" s="1"/>
  <c r="F22" i="13"/>
  <c r="D22" i="13"/>
  <c r="L32" i="13" l="1"/>
  <c r="F32" i="13"/>
  <c r="H34" i="13"/>
  <c r="J10" i="13" l="1"/>
  <c r="J34" i="13" s="1"/>
  <c r="B10" i="13"/>
  <c r="L10" i="13"/>
  <c r="L34" i="13" s="1"/>
  <c r="F10" i="13" l="1"/>
  <c r="F34" i="13" s="1"/>
  <c r="D32" i="13" l="1"/>
  <c r="D34" i="13" l="1"/>
  <c r="B22" i="13"/>
  <c r="B32" i="13" l="1"/>
  <c r="B34" i="13" l="1"/>
</calcChain>
</file>

<file path=xl/sharedStrings.xml><?xml version="1.0" encoding="utf-8"?>
<sst xmlns="http://schemas.openxmlformats.org/spreadsheetml/2006/main" count="34" uniqueCount="34">
  <si>
    <t>Beskrivelse</t>
  </si>
  <si>
    <t>Indtægter/Omsætning</t>
  </si>
  <si>
    <t>Indtægter/Omsætning i alt</t>
  </si>
  <si>
    <t>Udgifter</t>
  </si>
  <si>
    <t>Personale</t>
  </si>
  <si>
    <t>Medlemmer &amp; Bestyrelsen</t>
  </si>
  <si>
    <t>Bestyrelseshonorar</t>
  </si>
  <si>
    <t>Bistand til bestyrelsen</t>
  </si>
  <si>
    <t>Generalforsamling</t>
  </si>
  <si>
    <t>Kontorhold &amp; Drift</t>
  </si>
  <si>
    <t>Særlige aktiviteter</t>
  </si>
  <si>
    <t>Kontingenter/abonnementer</t>
  </si>
  <si>
    <t>Udviklingspuljen</t>
  </si>
  <si>
    <t>Udgifter i alt</t>
  </si>
  <si>
    <t>CISU Kontingent</t>
  </si>
  <si>
    <t>Udlodningsmidlerne</t>
  </si>
  <si>
    <t>Medlemsengagement</t>
  </si>
  <si>
    <t>Sub-total Medlemmer &amp; Bestyrelsen</t>
  </si>
  <si>
    <t>Grønt Regnskab Afregning</t>
  </si>
  <si>
    <t>Bidrag fra puljeforvaltningsaftaler</t>
  </si>
  <si>
    <t>Salg af konsulentydelser (Bev.udvalg mm)</t>
  </si>
  <si>
    <t>Bestyrelsens Rejser og Mødeudgifter</t>
  </si>
  <si>
    <t>EK midler til best. Kap.udvk.</t>
  </si>
  <si>
    <t>RESULTAT Foreningen</t>
  </si>
  <si>
    <t>Estimat 2026 (GF 2025)</t>
  </si>
  <si>
    <t>Øvrige indtægter</t>
  </si>
  <si>
    <t>EU Projekter Bidrag</t>
  </si>
  <si>
    <r>
      <t>Budget 2026/01</t>
    </r>
    <r>
      <rPr>
        <b/>
        <i/>
        <sz val="11"/>
        <color theme="1"/>
        <rFont val="Calibri"/>
        <family val="2"/>
        <scheme val="minor"/>
      </rPr>
      <t xml:space="preserve">  (sept25)</t>
    </r>
  </si>
  <si>
    <t>Budget 2025/02 (sept25)</t>
  </si>
  <si>
    <t>2025 regnskab</t>
  </si>
  <si>
    <t>Estimat 2027 (GF 2026)</t>
  </si>
  <si>
    <t>Sub-total Særlige Aktiviteter</t>
  </si>
  <si>
    <t>Bilag 3.1. Opdateret forenings budget 2026 og estimat 2027</t>
  </si>
  <si>
    <r>
      <t>Budget 2026/02</t>
    </r>
    <r>
      <rPr>
        <b/>
        <i/>
        <sz val="11"/>
        <color rgb="FFFF0000"/>
        <rFont val="Calibri"/>
        <family val="2"/>
        <scheme val="minor"/>
      </rPr>
      <t xml:space="preserve"> (mar26)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</si>
</sst>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3" fontId="0" fillId="0" borderId="1" xfId="0" applyNumberFormat="1" applyBorder="1"/>
    <xf numFmtId="0" fontId="4" fillId="0" borderId="0" xfId="0" applyFont="1"/>
    <xf numFmtId="49" fontId="1" fillId="3" borderId="1" xfId="3" applyNumberFormat="1" applyFont="1" applyBorder="1" applyAlignment="1">
      <alignment horizontal="center" vertical="center" wrapText="1"/>
    </xf>
    <xf numFmtId="49" fontId="6" fillId="5" borderId="1" xfId="0" applyNumberFormat="1" applyFont="1" applyFill="1" applyBorder="1"/>
    <xf numFmtId="3" fontId="0" fillId="5" borderId="1" xfId="0" applyNumberFormat="1" applyFill="1" applyBorder="1"/>
    <xf numFmtId="49" fontId="0" fillId="0" borderId="1" xfId="0" applyNumberFormat="1" applyBorder="1"/>
    <xf numFmtId="49" fontId="7" fillId="5" borderId="1" xfId="0" applyNumberFormat="1" applyFont="1" applyFill="1" applyBorder="1"/>
    <xf numFmtId="3" fontId="5" fillId="5" borderId="1" xfId="0" applyNumberFormat="1" applyFont="1" applyFill="1" applyBorder="1"/>
    <xf numFmtId="49" fontId="6" fillId="0" borderId="1" xfId="0" applyNumberFormat="1" applyFont="1" applyBorder="1"/>
    <xf numFmtId="3" fontId="6" fillId="0" borderId="1" xfId="0" applyNumberFormat="1" applyFont="1" applyBorder="1"/>
    <xf numFmtId="49" fontId="6" fillId="7" borderId="1" xfId="0" applyNumberFormat="1" applyFont="1" applyFill="1" applyBorder="1"/>
    <xf numFmtId="3" fontId="6" fillId="7" borderId="1" xfId="0" applyNumberFormat="1" applyFont="1" applyFill="1" applyBorder="1"/>
    <xf numFmtId="3" fontId="0" fillId="4" borderId="1" xfId="0" applyNumberFormat="1" applyFill="1" applyBorder="1"/>
    <xf numFmtId="0" fontId="0" fillId="4" borderId="2" xfId="0" applyFill="1" applyBorder="1"/>
    <xf numFmtId="49" fontId="2" fillId="0" borderId="1" xfId="2" applyNumberFormat="1" applyFont="1" applyFill="1" applyBorder="1"/>
    <xf numFmtId="164" fontId="0" fillId="5" borderId="1" xfId="1" applyNumberFormat="1" applyFont="1" applyFill="1" applyBorder="1"/>
    <xf numFmtId="49" fontId="7" fillId="6" borderId="1" xfId="0" applyNumberFormat="1" applyFont="1" applyFill="1" applyBorder="1" applyAlignment="1">
      <alignment horizontal="left" vertical="center" wrapText="1"/>
    </xf>
    <xf numFmtId="3" fontId="5" fillId="6" borderId="1" xfId="3" applyNumberFormat="1" applyFont="1" applyFill="1" applyBorder="1" applyAlignment="1">
      <alignment horizontal="right" wrapText="1"/>
    </xf>
    <xf numFmtId="49" fontId="2" fillId="0" borderId="4" xfId="2" applyNumberFormat="1" applyFont="1" applyFill="1" applyBorder="1"/>
    <xf numFmtId="0" fontId="5" fillId="4" borderId="2" xfId="0" applyFont="1" applyFill="1" applyBorder="1"/>
    <xf numFmtId="0" fontId="4" fillId="4" borderId="2" xfId="0" applyFont="1" applyFill="1" applyBorder="1"/>
    <xf numFmtId="0" fontId="4" fillId="4" borderId="3" xfId="0" applyFont="1" applyFill="1" applyBorder="1"/>
    <xf numFmtId="49" fontId="1" fillId="5" borderId="5" xfId="3" applyNumberFormat="1" applyFont="1" applyFill="1" applyBorder="1" applyAlignment="1">
      <alignment horizontal="center" vertical="center" wrapText="1"/>
    </xf>
    <xf numFmtId="3" fontId="6" fillId="4" borderId="2" xfId="0" applyNumberFormat="1" applyFont="1" applyFill="1" applyBorder="1"/>
    <xf numFmtId="3" fontId="1" fillId="7" borderId="1" xfId="0" applyNumberFormat="1" applyFont="1" applyFill="1" applyBorder="1"/>
    <xf numFmtId="3" fontId="1" fillId="4" borderId="2" xfId="0" applyNumberFormat="1" applyFont="1" applyFill="1" applyBorder="1"/>
    <xf numFmtId="49" fontId="1" fillId="8" borderId="0" xfId="3" applyNumberFormat="1" applyFont="1" applyFill="1" applyBorder="1" applyAlignment="1">
      <alignment horizontal="center" vertical="center" wrapText="1"/>
    </xf>
    <xf numFmtId="0" fontId="9" fillId="0" borderId="0" xfId="0" applyFont="1"/>
    <xf numFmtId="49" fontId="10" fillId="3" borderId="1" xfId="3" applyNumberFormat="1" applyFont="1" applyBorder="1" applyAlignment="1">
      <alignment horizontal="center" vertical="center" wrapText="1"/>
    </xf>
  </cellXfs>
  <cellStyles count="4">
    <cellStyle name="40 % - Farve5" xfId="3" builtinId="47"/>
    <cellStyle name="God" xfId="2" builtinId="26"/>
    <cellStyle name="Komma" xfId="1" builtinId="3"/>
    <cellStyle name="Normal" xfId="0" builtinId="0"/>
  </cellStyles>
  <dxfs count="0"/>
  <tableStyles count="0" defaultTableStyle="TableStyleMedium2" defaultPivotStyle="PivotStyleLight16"/>
  <colors>
    <mruColors>
      <color rgb="FFC7BEEE"/>
      <color rgb="FF00CC0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AC44-31AB-4EC7-BB96-83B2CA0F0A2D}">
  <sheetPr>
    <tabColor theme="9" tint="0.39997558519241921"/>
  </sheetPr>
  <dimension ref="A1:L34"/>
  <sheetViews>
    <sheetView tabSelected="1" workbookViewId="0">
      <selection activeCell="L2" sqref="L2"/>
    </sheetView>
  </sheetViews>
  <sheetFormatPr defaultRowHeight="14.4" x14ac:dyDescent="0.3"/>
  <cols>
    <col min="1" max="1" width="40.109375" bestFit="1" customWidth="1"/>
    <col min="2" max="2" width="14.44140625" bestFit="1" customWidth="1"/>
    <col min="3" max="3" width="1.5546875" customWidth="1"/>
    <col min="4" max="4" width="15" customWidth="1"/>
    <col min="5" max="5" width="1.5546875" customWidth="1"/>
    <col min="6" max="6" width="11.6640625" bestFit="1" customWidth="1"/>
    <col min="7" max="7" width="1.5546875" customWidth="1"/>
    <col min="8" max="8" width="12.88671875" customWidth="1"/>
    <col min="9" max="9" width="1.5546875" customWidth="1"/>
    <col min="10" max="10" width="13.6640625" customWidth="1"/>
    <col min="11" max="11" width="1.5546875" customWidth="1"/>
    <col min="12" max="12" width="14.44140625" bestFit="1" customWidth="1"/>
  </cols>
  <sheetData>
    <row r="1" spans="1:12" ht="25.8" x14ac:dyDescent="0.5">
      <c r="A1" s="28" t="s">
        <v>32</v>
      </c>
    </row>
    <row r="2" spans="1:12" ht="43.2" x14ac:dyDescent="0.3">
      <c r="A2" s="23" t="s">
        <v>0</v>
      </c>
      <c r="B2" s="3" t="s">
        <v>28</v>
      </c>
      <c r="C2" s="14"/>
      <c r="D2" s="29" t="s">
        <v>29</v>
      </c>
      <c r="E2" s="27"/>
      <c r="F2" s="3" t="s">
        <v>24</v>
      </c>
      <c r="G2" s="14"/>
      <c r="H2" s="3" t="s">
        <v>27</v>
      </c>
      <c r="I2" s="14"/>
      <c r="J2" s="29" t="s">
        <v>33</v>
      </c>
      <c r="K2" s="27"/>
      <c r="L2" s="29" t="s">
        <v>30</v>
      </c>
    </row>
    <row r="3" spans="1:12" x14ac:dyDescent="0.3">
      <c r="A3" s="4" t="s">
        <v>1</v>
      </c>
      <c r="B3" s="16"/>
      <c r="C3" s="14"/>
      <c r="D3" s="16"/>
      <c r="E3" s="27"/>
      <c r="F3" s="16"/>
      <c r="G3" s="14"/>
      <c r="H3" s="16"/>
      <c r="I3" s="14"/>
      <c r="J3" s="16"/>
      <c r="K3" s="27"/>
      <c r="L3" s="16"/>
    </row>
    <row r="4" spans="1:12" x14ac:dyDescent="0.3">
      <c r="A4" s="6" t="s">
        <v>14</v>
      </c>
      <c r="B4" s="1">
        <v>-490000</v>
      </c>
      <c r="C4" s="14"/>
      <c r="D4" s="1">
        <v>-514900</v>
      </c>
      <c r="E4" s="27"/>
      <c r="F4" s="1">
        <v>-490000</v>
      </c>
      <c r="G4" s="14"/>
      <c r="H4" s="1">
        <v>-490000</v>
      </c>
      <c r="I4" s="14"/>
      <c r="J4" s="1">
        <v>-500000</v>
      </c>
      <c r="K4" s="27"/>
      <c r="L4" s="1">
        <v>-500000</v>
      </c>
    </row>
    <row r="5" spans="1:12" x14ac:dyDescent="0.3">
      <c r="A5" s="6" t="s">
        <v>15</v>
      </c>
      <c r="B5" s="1">
        <v>-55000</v>
      </c>
      <c r="C5" s="14"/>
      <c r="D5" s="1">
        <v>-229308</v>
      </c>
      <c r="E5" s="27"/>
      <c r="F5" s="1">
        <v>-55000</v>
      </c>
      <c r="G5" s="14"/>
      <c r="H5" s="1">
        <v>-55000</v>
      </c>
      <c r="I5" s="14"/>
      <c r="J5" s="1">
        <v>-55000</v>
      </c>
      <c r="K5" s="27"/>
      <c r="L5" s="1">
        <v>-55000</v>
      </c>
    </row>
    <row r="6" spans="1:12" x14ac:dyDescent="0.3">
      <c r="A6" s="6" t="s">
        <v>19</v>
      </c>
      <c r="B6" s="1">
        <v>-25988184.31621743</v>
      </c>
      <c r="C6" s="14"/>
      <c r="D6" s="1">
        <v>-24209429.390000001</v>
      </c>
      <c r="E6" s="27"/>
      <c r="F6" s="1">
        <v>-23858000</v>
      </c>
      <c r="G6" s="14"/>
      <c r="H6" s="1">
        <v>-25082217.972102426</v>
      </c>
      <c r="I6" s="14"/>
      <c r="J6" s="1">
        <v>-26588000</v>
      </c>
      <c r="K6" s="27"/>
      <c r="L6" s="1">
        <v>-26588000</v>
      </c>
    </row>
    <row r="7" spans="1:12" x14ac:dyDescent="0.3">
      <c r="A7" s="15" t="s">
        <v>26</v>
      </c>
      <c r="B7" s="1">
        <v>-983391.79333762883</v>
      </c>
      <c r="C7" s="14"/>
      <c r="D7" s="1">
        <v>-629240.23</v>
      </c>
      <c r="E7" s="27"/>
      <c r="F7" s="1">
        <v>-1130000</v>
      </c>
      <c r="G7" s="14"/>
      <c r="H7" s="1">
        <v>-1134113.8507485753</v>
      </c>
      <c r="I7" s="14"/>
      <c r="J7" s="1">
        <v>-1000000</v>
      </c>
      <c r="K7" s="27"/>
      <c r="L7" s="1">
        <v>-1000000</v>
      </c>
    </row>
    <row r="8" spans="1:12" x14ac:dyDescent="0.3">
      <c r="A8" s="6" t="s">
        <v>20</v>
      </c>
      <c r="B8" s="13">
        <v>0</v>
      </c>
      <c r="C8" s="14"/>
      <c r="D8" s="1">
        <v>-54000</v>
      </c>
      <c r="E8" s="27"/>
      <c r="F8" s="13">
        <v>0</v>
      </c>
      <c r="G8" s="14"/>
      <c r="H8" s="13">
        <v>0</v>
      </c>
      <c r="I8" s="14"/>
      <c r="J8" s="13">
        <v>0</v>
      </c>
      <c r="K8" s="27"/>
      <c r="L8" s="13">
        <v>0</v>
      </c>
    </row>
    <row r="9" spans="1:12" x14ac:dyDescent="0.3">
      <c r="A9" s="6" t="s">
        <v>25</v>
      </c>
      <c r="B9" s="13">
        <v>0</v>
      </c>
      <c r="C9" s="14"/>
      <c r="D9" s="1">
        <v>-2400</v>
      </c>
      <c r="E9" s="27"/>
      <c r="F9" s="13">
        <v>0</v>
      </c>
      <c r="G9" s="14"/>
      <c r="H9" s="13">
        <v>0</v>
      </c>
      <c r="I9" s="14"/>
      <c r="J9" s="13">
        <v>0</v>
      </c>
      <c r="K9" s="27"/>
      <c r="L9" s="13">
        <v>0</v>
      </c>
    </row>
    <row r="10" spans="1:12" s="2" customFormat="1" ht="15.6" x14ac:dyDescent="0.3">
      <c r="A10" s="7" t="s">
        <v>2</v>
      </c>
      <c r="B10" s="8">
        <f>SUM(B4:B9)</f>
        <v>-27516576.109555058</v>
      </c>
      <c r="C10" s="20"/>
      <c r="D10" s="8">
        <f>SUM(D4:D9)</f>
        <v>-25639277.620000001</v>
      </c>
      <c r="E10" s="27"/>
      <c r="F10" s="8">
        <f>SUM(F4:F9)</f>
        <v>-25533000</v>
      </c>
      <c r="G10" s="20"/>
      <c r="H10" s="8">
        <f>SUM(H4:H9)</f>
        <v>-26761331.822851002</v>
      </c>
      <c r="I10" s="20"/>
      <c r="J10" s="8">
        <f>SUM(J4:J9)</f>
        <v>-28143000</v>
      </c>
      <c r="K10" s="27"/>
      <c r="L10" s="8">
        <f>SUM(L4:L9)</f>
        <v>-28143000</v>
      </c>
    </row>
    <row r="11" spans="1:12" x14ac:dyDescent="0.3">
      <c r="A11" s="9"/>
      <c r="B11" s="10"/>
      <c r="C11" s="14"/>
      <c r="D11" s="10"/>
      <c r="E11" s="27"/>
      <c r="F11" s="10"/>
      <c r="G11" s="14"/>
      <c r="H11" s="10"/>
      <c r="I11" s="14"/>
      <c r="J11" s="10"/>
      <c r="K11" s="27"/>
      <c r="L11" s="10"/>
    </row>
    <row r="12" spans="1:12" x14ac:dyDescent="0.3">
      <c r="A12" s="4" t="s">
        <v>3</v>
      </c>
      <c r="B12" s="5"/>
      <c r="C12" s="14"/>
      <c r="D12" s="5"/>
      <c r="E12" s="27"/>
      <c r="F12" s="5"/>
      <c r="G12" s="14"/>
      <c r="H12" s="5"/>
      <c r="I12" s="14"/>
      <c r="J12" s="5"/>
      <c r="K12" s="27"/>
      <c r="L12" s="5"/>
    </row>
    <row r="13" spans="1:12" x14ac:dyDescent="0.3">
      <c r="A13" s="11" t="s">
        <v>4</v>
      </c>
      <c r="B13" s="25">
        <v>23514122.50393825</v>
      </c>
      <c r="C13" s="24">
        <v>0</v>
      </c>
      <c r="D13" s="25">
        <v>21799467.23</v>
      </c>
      <c r="E13" s="27"/>
      <c r="F13" s="25">
        <v>21730000</v>
      </c>
      <c r="G13" s="14"/>
      <c r="H13" s="25">
        <v>22816331.674803194</v>
      </c>
      <c r="I13" s="26"/>
      <c r="J13" s="25">
        <v>24198000</v>
      </c>
      <c r="K13" s="27"/>
      <c r="L13" s="25">
        <v>24198000</v>
      </c>
    </row>
    <row r="14" spans="1:12" x14ac:dyDescent="0.3">
      <c r="A14" s="9"/>
      <c r="B14" s="1"/>
      <c r="C14" s="14"/>
      <c r="D14" s="1"/>
      <c r="E14" s="27"/>
      <c r="F14" s="1"/>
      <c r="G14" s="14"/>
      <c r="H14" s="1"/>
      <c r="I14" s="14"/>
      <c r="J14" s="1"/>
      <c r="K14" s="27"/>
      <c r="L14" s="1"/>
    </row>
    <row r="15" spans="1:12" x14ac:dyDescent="0.3">
      <c r="A15" s="11" t="s">
        <v>5</v>
      </c>
      <c r="B15" s="12"/>
      <c r="C15" s="14"/>
      <c r="D15" s="12"/>
      <c r="E15" s="27"/>
      <c r="F15" s="12"/>
      <c r="G15" s="14"/>
      <c r="H15" s="12"/>
      <c r="I15" s="14"/>
      <c r="J15" s="12"/>
      <c r="K15" s="27"/>
      <c r="L15" s="12"/>
    </row>
    <row r="16" spans="1:12" x14ac:dyDescent="0.3">
      <c r="A16" s="6" t="s">
        <v>6</v>
      </c>
      <c r="B16" s="1">
        <v>100000</v>
      </c>
      <c r="C16" s="14"/>
      <c r="D16" s="1">
        <v>100000</v>
      </c>
      <c r="E16" s="27"/>
      <c r="F16" s="1">
        <v>100000</v>
      </c>
      <c r="G16" s="14"/>
      <c r="H16" s="1">
        <v>100000</v>
      </c>
      <c r="I16" s="14"/>
      <c r="J16" s="1">
        <v>100000</v>
      </c>
      <c r="K16" s="27"/>
      <c r="L16" s="1">
        <v>100000</v>
      </c>
    </row>
    <row r="17" spans="1:12" x14ac:dyDescent="0.3">
      <c r="A17" s="6" t="s">
        <v>7</v>
      </c>
      <c r="B17" s="1">
        <v>220000</v>
      </c>
      <c r="C17" s="14"/>
      <c r="D17" s="1">
        <v>220000</v>
      </c>
      <c r="E17" s="27"/>
      <c r="F17" s="1">
        <v>220000</v>
      </c>
      <c r="G17" s="14"/>
      <c r="H17" s="1">
        <v>220000</v>
      </c>
      <c r="I17" s="14"/>
      <c r="J17" s="1">
        <v>220000</v>
      </c>
      <c r="K17" s="27"/>
      <c r="L17" s="1">
        <v>220000</v>
      </c>
    </row>
    <row r="18" spans="1:12" x14ac:dyDescent="0.3">
      <c r="A18" s="6" t="s">
        <v>21</v>
      </c>
      <c r="B18" s="1">
        <v>85000</v>
      </c>
      <c r="C18" s="14"/>
      <c r="D18" s="1">
        <v>58592.74</v>
      </c>
      <c r="E18" s="27"/>
      <c r="F18" s="1">
        <v>85000</v>
      </c>
      <c r="G18" s="14"/>
      <c r="H18" s="1">
        <v>85000</v>
      </c>
      <c r="I18" s="14"/>
      <c r="J18" s="1">
        <v>85000</v>
      </c>
      <c r="K18" s="27"/>
      <c r="L18" s="1">
        <v>85000</v>
      </c>
    </row>
    <row r="19" spans="1:12" x14ac:dyDescent="0.3">
      <c r="A19" s="15" t="s">
        <v>22</v>
      </c>
      <c r="B19" s="1">
        <v>27454</v>
      </c>
      <c r="C19" s="14"/>
      <c r="D19" s="1">
        <v>0</v>
      </c>
      <c r="E19" s="27"/>
      <c r="F19" s="1">
        <v>0</v>
      </c>
      <c r="G19" s="14"/>
      <c r="H19" s="1">
        <v>0</v>
      </c>
      <c r="I19" s="14"/>
      <c r="J19" s="1">
        <v>0</v>
      </c>
      <c r="K19" s="27"/>
      <c r="L19" s="1">
        <v>0</v>
      </c>
    </row>
    <row r="20" spans="1:12" x14ac:dyDescent="0.3">
      <c r="A20" s="6" t="s">
        <v>8</v>
      </c>
      <c r="B20" s="1">
        <v>125000</v>
      </c>
      <c r="C20" s="14"/>
      <c r="D20" s="1">
        <v>125000</v>
      </c>
      <c r="E20" s="27"/>
      <c r="F20" s="1">
        <v>125000</v>
      </c>
      <c r="G20" s="14"/>
      <c r="H20" s="1">
        <v>125000</v>
      </c>
      <c r="I20" s="14"/>
      <c r="J20" s="1">
        <v>125000</v>
      </c>
      <c r="K20" s="27"/>
      <c r="L20" s="1">
        <v>125000</v>
      </c>
    </row>
    <row r="21" spans="1:12" x14ac:dyDescent="0.3">
      <c r="A21" s="6" t="s">
        <v>16</v>
      </c>
      <c r="B21" s="1">
        <v>45000</v>
      </c>
      <c r="C21" s="14"/>
      <c r="D21" s="1">
        <v>35374.07</v>
      </c>
      <c r="E21" s="27"/>
      <c r="F21" s="1">
        <v>45000</v>
      </c>
      <c r="G21" s="14"/>
      <c r="H21" s="1">
        <v>45000</v>
      </c>
      <c r="I21" s="14"/>
      <c r="J21" s="1">
        <v>45000</v>
      </c>
      <c r="K21" s="27"/>
      <c r="L21" s="1">
        <v>45000</v>
      </c>
    </row>
    <row r="22" spans="1:12" x14ac:dyDescent="0.3">
      <c r="A22" s="11" t="s">
        <v>17</v>
      </c>
      <c r="B22" s="12">
        <f>SUM(B16:B21)</f>
        <v>602454</v>
      </c>
      <c r="C22" s="14"/>
      <c r="D22" s="12">
        <f>SUM(D16:D21)</f>
        <v>538966.80999999994</v>
      </c>
      <c r="E22" s="27"/>
      <c r="F22" s="12">
        <f>SUM(F16:F21)</f>
        <v>575000</v>
      </c>
      <c r="G22" s="14"/>
      <c r="H22" s="12">
        <f>SUM(H16:H21)</f>
        <v>575000</v>
      </c>
      <c r="I22" s="14"/>
      <c r="J22" s="12">
        <f>SUM(J16:J21)</f>
        <v>575000</v>
      </c>
      <c r="K22" s="27"/>
      <c r="L22" s="12">
        <f>SUM(L16:L21)</f>
        <v>575000</v>
      </c>
    </row>
    <row r="23" spans="1:12" x14ac:dyDescent="0.3">
      <c r="A23" s="9"/>
      <c r="B23" s="1"/>
      <c r="C23" s="14"/>
      <c r="D23" s="1"/>
      <c r="E23" s="27"/>
      <c r="F23" s="1"/>
      <c r="G23" s="14"/>
      <c r="H23" s="1"/>
      <c r="I23" s="14"/>
      <c r="J23" s="1"/>
      <c r="K23" s="27"/>
      <c r="L23" s="1"/>
    </row>
    <row r="24" spans="1:12" x14ac:dyDescent="0.3">
      <c r="A24" s="11" t="s">
        <v>9</v>
      </c>
      <c r="B24" s="12">
        <v>3005000</v>
      </c>
      <c r="C24" s="14"/>
      <c r="D24" s="12">
        <v>2897819.94</v>
      </c>
      <c r="E24" s="27"/>
      <c r="F24" s="12">
        <v>2863000</v>
      </c>
      <c r="G24" s="14"/>
      <c r="H24" s="12">
        <v>3005000</v>
      </c>
      <c r="I24" s="14"/>
      <c r="J24" s="12">
        <v>3005000</v>
      </c>
      <c r="K24" s="27"/>
      <c r="L24" s="12">
        <v>3005000</v>
      </c>
    </row>
    <row r="25" spans="1:12" x14ac:dyDescent="0.3">
      <c r="A25" s="9"/>
      <c r="B25" s="1"/>
      <c r="C25" s="14"/>
      <c r="D25" s="1"/>
      <c r="E25" s="27"/>
      <c r="F25" s="1"/>
      <c r="G25" s="14"/>
      <c r="H25" s="1"/>
      <c r="I25" s="14"/>
      <c r="J25" s="1"/>
      <c r="K25" s="27"/>
      <c r="L25" s="1"/>
    </row>
    <row r="26" spans="1:12" x14ac:dyDescent="0.3">
      <c r="A26" s="11" t="s">
        <v>10</v>
      </c>
      <c r="B26" s="12"/>
      <c r="C26" s="14"/>
      <c r="D26" s="12"/>
      <c r="E26" s="27"/>
      <c r="F26" s="12"/>
      <c r="G26" s="14"/>
      <c r="H26" s="12"/>
      <c r="I26" s="14"/>
      <c r="J26" s="12"/>
      <c r="K26" s="27"/>
      <c r="L26" s="12"/>
    </row>
    <row r="27" spans="1:12" x14ac:dyDescent="0.3">
      <c r="A27" s="19" t="s">
        <v>12</v>
      </c>
      <c r="B27" s="1">
        <v>200000</v>
      </c>
      <c r="C27" s="14"/>
      <c r="D27" s="1">
        <v>190526.99</v>
      </c>
      <c r="E27" s="27"/>
      <c r="F27" s="1">
        <v>145000</v>
      </c>
      <c r="G27" s="14"/>
      <c r="H27" s="1">
        <v>200000</v>
      </c>
      <c r="I27" s="14"/>
      <c r="J27" s="1">
        <v>200000</v>
      </c>
      <c r="K27" s="27"/>
      <c r="L27" s="1">
        <v>200000</v>
      </c>
    </row>
    <row r="28" spans="1:12" x14ac:dyDescent="0.3">
      <c r="A28" s="19" t="s">
        <v>18</v>
      </c>
      <c r="B28" s="1">
        <v>20000</v>
      </c>
      <c r="C28" s="14"/>
      <c r="D28" s="1">
        <v>20000</v>
      </c>
      <c r="E28" s="27"/>
      <c r="F28" s="1">
        <v>200000</v>
      </c>
      <c r="G28" s="14"/>
      <c r="H28" s="1">
        <v>20000</v>
      </c>
      <c r="I28" s="14"/>
      <c r="J28" s="1">
        <v>20000</v>
      </c>
      <c r="K28" s="27"/>
      <c r="L28" s="1">
        <v>20000</v>
      </c>
    </row>
    <row r="29" spans="1:12" x14ac:dyDescent="0.3">
      <c r="A29" s="19" t="s">
        <v>11</v>
      </c>
      <c r="B29" s="1">
        <v>145000</v>
      </c>
      <c r="C29" s="14"/>
      <c r="D29" s="1">
        <v>107199.4</v>
      </c>
      <c r="E29" s="27"/>
      <c r="F29" s="1">
        <v>20000</v>
      </c>
      <c r="G29" s="14"/>
      <c r="H29" s="1">
        <v>145000</v>
      </c>
      <c r="I29" s="14"/>
      <c r="J29" s="1">
        <v>145000</v>
      </c>
      <c r="K29" s="27"/>
      <c r="L29" s="1">
        <v>145000</v>
      </c>
    </row>
    <row r="30" spans="1:12" x14ac:dyDescent="0.3">
      <c r="A30" s="11" t="s">
        <v>31</v>
      </c>
      <c r="B30" s="12">
        <f>SUM(B27:B29)</f>
        <v>365000</v>
      </c>
      <c r="C30" s="14"/>
      <c r="D30" s="12">
        <f>SUM(D27:D29)</f>
        <v>317726.39</v>
      </c>
      <c r="E30" s="27"/>
      <c r="F30" s="12">
        <f>SUM(F27:F29)</f>
        <v>365000</v>
      </c>
      <c r="G30" s="14"/>
      <c r="H30" s="12">
        <f>SUM(H27:H29)</f>
        <v>365000</v>
      </c>
      <c r="I30" s="14"/>
      <c r="J30" s="12">
        <f>SUM(J27:J29)</f>
        <v>365000</v>
      </c>
      <c r="K30" s="27"/>
      <c r="L30" s="12">
        <f>SUM(L27:L29)</f>
        <v>365000</v>
      </c>
    </row>
    <row r="31" spans="1:12" x14ac:dyDescent="0.3">
      <c r="A31" s="9"/>
      <c r="B31" s="1"/>
      <c r="C31" s="14"/>
      <c r="D31" s="1"/>
      <c r="E31" s="27"/>
      <c r="F31" s="1"/>
      <c r="G31" s="14"/>
      <c r="H31" s="1"/>
      <c r="I31" s="14"/>
      <c r="J31" s="1"/>
      <c r="K31" s="27"/>
      <c r="L31" s="1"/>
    </row>
    <row r="32" spans="1:12" s="2" customFormat="1" ht="15.6" x14ac:dyDescent="0.3">
      <c r="A32" s="7" t="s">
        <v>13</v>
      </c>
      <c r="B32" s="8">
        <f>B13+B22+B24+B30</f>
        <v>27486576.50393825</v>
      </c>
      <c r="C32" s="21"/>
      <c r="D32" s="8">
        <f>D13+D22+D24+D30</f>
        <v>25553980.370000001</v>
      </c>
      <c r="E32" s="27"/>
      <c r="F32" s="8">
        <f>F13+F22+F24+F30</f>
        <v>25533000</v>
      </c>
      <c r="G32" s="21"/>
      <c r="H32" s="8">
        <f>H13+H22+H24+H30</f>
        <v>26761331.674803194</v>
      </c>
      <c r="I32" s="21"/>
      <c r="J32" s="8">
        <f>J13+J22+J24+J30</f>
        <v>28143000</v>
      </c>
      <c r="K32" s="27"/>
      <c r="L32" s="8">
        <f>L13+L22+L24+L30</f>
        <v>28143000</v>
      </c>
    </row>
    <row r="33" spans="1:12" x14ac:dyDescent="0.3">
      <c r="A33" s="9"/>
      <c r="B33" s="1"/>
      <c r="C33" s="14"/>
      <c r="D33" s="1"/>
      <c r="E33" s="27"/>
      <c r="F33" s="1"/>
      <c r="G33" s="14"/>
      <c r="H33" s="1"/>
      <c r="I33" s="14"/>
      <c r="J33" s="1"/>
      <c r="K33" s="27"/>
      <c r="L33" s="1"/>
    </row>
    <row r="34" spans="1:12" s="2" customFormat="1" ht="15.6" x14ac:dyDescent="0.3">
      <c r="A34" s="17" t="s">
        <v>23</v>
      </c>
      <c r="B34" s="18">
        <f>-B10-B32</f>
        <v>29999.605616807938</v>
      </c>
      <c r="C34" s="22"/>
      <c r="D34" s="18">
        <f>-D10-D32</f>
        <v>85297.25</v>
      </c>
      <c r="E34" s="27"/>
      <c r="F34" s="18">
        <f>-F10-F32</f>
        <v>0</v>
      </c>
      <c r="G34" s="22"/>
      <c r="H34" s="18">
        <f>-H10-H32</f>
        <v>0.14804780855774879</v>
      </c>
      <c r="I34" s="22"/>
      <c r="J34" s="18">
        <f>-J10-J32</f>
        <v>0</v>
      </c>
      <c r="K34" s="27"/>
      <c r="L34" s="18">
        <f>-L10-L32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2effea-7677-426a-abfa-e08815e88a3e" xsi:nil="true"/>
    <lcf76f155ced4ddcb4097134ff3c332f xmlns="0a33e1fb-23dc-4222-ac46-473c6a01316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F6A4EA8CD694A448AAF29FEB1A8F245" ma:contentTypeVersion="19" ma:contentTypeDescription="Opret et nyt dokument." ma:contentTypeScope="" ma:versionID="474f1ef26ca6fe656ab441211255eda4">
  <xsd:schema xmlns:xsd="http://www.w3.org/2001/XMLSchema" xmlns:xs="http://www.w3.org/2001/XMLSchema" xmlns:p="http://schemas.microsoft.com/office/2006/metadata/properties" xmlns:ns2="0a33e1fb-23dc-4222-ac46-473c6a01316b" xmlns:ns3="3b2effea-7677-426a-abfa-e08815e88a3e" targetNamespace="http://schemas.microsoft.com/office/2006/metadata/properties" ma:root="true" ma:fieldsID="1a372d689c6f8e7a019b9c64c2e0bb72" ns2:_="" ns3:_="">
    <xsd:import namespace="0a33e1fb-23dc-4222-ac46-473c6a01316b"/>
    <xsd:import namespace="3b2effea-7677-426a-abfa-e08815e88a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3e1fb-23dc-4222-ac46-473c6a0131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ledmærker" ma:readOnly="false" ma:fieldId="{5cf76f15-5ced-4ddc-b409-7134ff3c332f}" ma:taxonomyMulti="true" ma:sspId="c9f317a3-9525-4bf5-b194-1869bb4e8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effea-7677-426a-abfa-e08815e88a3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39cca5-46db-42bf-aa82-13451054610f}" ma:internalName="TaxCatchAll" ma:showField="CatchAllData" ma:web="3b2effea-7677-426a-abfa-e08815e88a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0ED428-91FB-46AA-B528-AF9D6966BCE1}">
  <ds:schemaRefs>
    <ds:schemaRef ds:uri="http://schemas.microsoft.com/office/2006/metadata/properties"/>
    <ds:schemaRef ds:uri="http://schemas.microsoft.com/office/infopath/2007/PartnerControls"/>
    <ds:schemaRef ds:uri="3b2effea-7677-426a-abfa-e08815e88a3e"/>
    <ds:schemaRef ds:uri="0a33e1fb-23dc-4222-ac46-473c6a01316b"/>
  </ds:schemaRefs>
</ds:datastoreItem>
</file>

<file path=customXml/itemProps2.xml><?xml version="1.0" encoding="utf-8"?>
<ds:datastoreItem xmlns:ds="http://schemas.openxmlformats.org/officeDocument/2006/customXml" ds:itemID="{637AC717-336F-486C-B07C-11815D7C23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33e1fb-23dc-4222-ac46-473c6a01316b"/>
    <ds:schemaRef ds:uri="3b2effea-7677-426a-abfa-e08815e88a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864D49-F10B-47F2-ADA1-BE746C7600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CISU Opd. Budg 2026 + Est 2027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Bolette Kornum</dc:creator>
  <cp:keywords/>
  <dc:description/>
  <cp:lastModifiedBy>Helene Kannegaard</cp:lastModifiedBy>
  <cp:revision/>
  <dcterms:created xsi:type="dcterms:W3CDTF">2022-02-18T12:55:59Z</dcterms:created>
  <dcterms:modified xsi:type="dcterms:W3CDTF">2026-03-27T08:47:57Z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0x010100DF6A4EA8CD694A448AAF29FEB1A8F245</vt:lpwstr>
  </property>
  <property fmtid="{D5CDD505-2E9C-101B-9397-08002B2CF9AE}" pid="3" name="Jet Reports Function Literals">
    <vt:lpwstr>\	;	;	{	}	[@[{0}]]	1030	1030</vt:lpwstr>
  </property>
  <property fmtid="{D5CDD505-2E9C-101B-9397-08002B2CF9AE}" pid="4" name="MediaServiceImageTags">
    <vt:lpwstr/>
  </property>
</Properties>
</file>